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3\"/>
    </mc:Choice>
  </mc:AlternateContent>
  <xr:revisionPtr revIDLastSave="0" documentId="8_{4ACA2C4B-41F6-4085-B79C-EA59B7A921EC}" xr6:coauthVersionLast="47" xr6:coauthVersionMax="47" xr10:uidLastSave="{00000000-0000-0000-0000-000000000000}"/>
  <bookViews>
    <workbookView xWindow="-120" yWindow="-120" windowWidth="21840" windowHeight="131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27" i="60"/>
  <c r="C113" i="60"/>
  <c r="C103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79" i="60"/>
  <c r="C36" i="60"/>
  <c r="C30" i="60"/>
  <c r="C21" i="60"/>
  <c r="C57" i="60" l="1"/>
  <c r="C66" i="62"/>
  <c r="C49" i="62" s="1"/>
  <c r="C145" i="62" s="1"/>
  <c r="D66" i="62"/>
  <c r="D49" i="62" s="1"/>
  <c r="D145" i="62" s="1"/>
  <c r="C94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35" i="60"/>
  <c r="D205" i="60"/>
  <c r="D189" i="60"/>
  <c r="D165" i="60"/>
  <c r="D97" i="60"/>
  <c r="D208" i="60"/>
  <c r="D192" i="60"/>
  <c r="D184" i="60"/>
  <c r="D172" i="60"/>
  <c r="D164" i="60"/>
  <c r="D148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14" i="60"/>
  <c r="D110" i="60"/>
  <c r="D209" i="60"/>
  <c r="D201" i="60"/>
  <c r="D197" i="60"/>
  <c r="D193" i="60"/>
  <c r="D185" i="60"/>
  <c r="D177" i="60"/>
  <c r="D169" i="60"/>
  <c r="D161" i="60"/>
  <c r="D149" i="60"/>
  <c r="D125" i="60"/>
  <c r="D117" i="60"/>
  <c r="D109" i="60"/>
  <c r="D212" i="60"/>
  <c r="D204" i="60"/>
  <c r="D196" i="60"/>
  <c r="D188" i="60"/>
  <c r="D180" i="60"/>
  <c r="D168" i="60"/>
  <c r="D152" i="60"/>
  <c r="D200" i="60"/>
  <c r="D145" i="60"/>
  <c r="D191" i="60"/>
  <c r="D163" i="60"/>
  <c r="D157" i="60"/>
  <c r="D113" i="60"/>
  <c r="D176" i="60"/>
  <c r="D153" i="60"/>
  <c r="D170" i="60"/>
  <c r="D103" i="60"/>
  <c r="D160" i="60"/>
  <c r="D194" i="60"/>
  <c r="D167" i="60"/>
  <c r="D127" i="60"/>
  <c r="D182" i="60"/>
  <c r="D173" i="60"/>
  <c r="D147" i="60"/>
  <c r="D178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<sst xmlns="http://schemas.openxmlformats.org/spreadsheetml/2006/main" count="858" uniqueCount="604">
  <si>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</si>
  <si>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</si>
  <si>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</si>
  <si>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</si>
  <si>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</si>
  <si>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</si>
  <si>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</si>
  <si>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</si>
  <si>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</si>
  <si>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</si>
  <si>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</si>
  <si>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</si>
  <si>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</si>
  <si>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</si>
  <si>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</si>
  <si>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</si>
  <si>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</si>
  <si>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</si>
  <si>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</si>
  <si>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</si>
  <si>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</si>
  <si>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</si>
  <si>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</si>
  <si>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</si>
  <si>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</si>
  <si>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</si>
  <si>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</si>
  <si>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</si>
  <si>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</si>
  <si>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</si>
  <si>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</si>
  <si>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</si>
  <si>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</si>
  <si>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</si>
  <si>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</si>
  <si>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</si>
  <si>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</si>
  <si>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</si>
  <si>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</si>
  <si>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</si>
  <si>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</si>
  <si>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</si>
  <si>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</si>
  <si>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</si>
  <si>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</si>
  <si>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</si>
  <si>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</si>
  <si>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</si>
  <si>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</si>
  <si>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</si>
  <si>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</si>
  <si>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</si>
  <si>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</si>
  <si>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</si>
  <si>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</si>
  <si>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</si>
  <si>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</si>
  <si>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</si>
  <si>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</si>
  <si>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</si>
  <si>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</si>
  <si>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</si>
  <si>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</si>
  <si>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</si>
  <si>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</si>
  <si>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</si>
  <si>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</si>
  <si>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</si>
  <si>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</si>
  <si>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</si>
  <si>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</si>
  <si>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</si>
  <si>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</si>
  <si>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</si>
  <si>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</si>
  <si>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</si>
  <si>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</si>
  <si>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</si>
  <si>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</si>
  <si>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</si>
  <si>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</si>
  <si>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</si>
  <si>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</si>
  <si>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</si>
  <si>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</si>
  <si>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</si>
  <si>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</si>
  <si>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</si>
  <si>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</si>
  <si>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</si>
  <si>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</si>
  <si>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</si>
  <si>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</si>
  <si>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</si>
  <si>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</si>
  <si>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</si>
  <si>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</si>
  <si>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</si>
  <si>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</si>
  <si>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</si>
  <si>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</si>
  <si>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</si>
  <si>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</si>
  <si>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</si>
  <si>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</si>
  <si>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</si>
  <si>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</si>
  <si>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</si>
  <si>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</si>
  <si>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</si>
  <si>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</si>
  <si>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</si>
  <si>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</si>
  <si>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</si>
  <si>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</si>
  <si>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</si>
  <si>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</si>
  <si>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</si>
  <si>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</si>
  <si>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</si>
  <si>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</si>
  <si>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</si>
  <si>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</si>
  <si>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</si>
  <si>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</si>
  <si>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</si>
  <si>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</si>
  <si>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</si>
  <si>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</si>
  <si>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</si>
  <si>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</si>
  <si>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</si>
  <si>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</si>
  <si>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</si>
  <si>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</si>
  <si>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</si>
  <si>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</si>
  <si>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</si>
  <si>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</si>
  <si>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</si>
  <si>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</si>
  <si>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</si>
  <si>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</si>
  <si>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</si>
  <si>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</si>
  <si>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</si>
  <si>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</si>
  <si>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</si>
  <si>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</si>
  <si>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</si>
  <si>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</si>
  <si>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</si>
  <si>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</si>
  <si>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</si>
  <si>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</si>
  <si>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</si>
  <si>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</si>
  <si>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</si>
  <si>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</si>
  <si>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</si>
  <si>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</si>
  <si>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</si>
  <si>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</si>
  <si>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</si>
  <si>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</si>
  <si>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</si>
  <si>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</si>
  <si>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</si>
  <si>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</si>
  <si>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</si>
  <si>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</si>
  <si>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</si>
  <si>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</si>
  <si>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</si>
  <si>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</si>
  <si>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</si>
  <si>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</si>
  <si>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</si>
  <si>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</si>
  <si>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</si>
  <si>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</si>
  <si>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</si>
  <si>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</si>
  <si>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</si>
  <si>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</si>
  <si>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</si>
  <si>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</si>
  <si>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</si>
  <si>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</si>
  <si>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</si>
  <si>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</si>
  <si>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</si>
  <si>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</si>
  <si>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</si>
  <si>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</si>
  <si>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</si>
  <si>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</si>
  <si>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</si>
  <si>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</si>
  <si>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</si>
  <si>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</si>
  <si>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</si>
  <si>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</si>
  <si>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</si>
  <si>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</si>
  <si>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</si>
  <si>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</si>
  <si>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</si>
  <si>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</si>
  <si>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</si>
  <si>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</si>
  <si>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</si>
  <si>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</si>
  <si>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</si>
  <si>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</si>
  <si>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</si>
  <si>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</si>
  <si>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</si>
  <si>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</si>
  <si>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</si>
  <si>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</si>
  <si>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</si>
  <si>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</si>
  <si>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</si>
  <si>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</si>
  <si>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</si>
  <si>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</si>
  <si>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</si>
  <si>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</si>
  <si>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</si>
  <si>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</si>
  <si>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</si>
  <si>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</si>
  <si>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</si>
  <si>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</si>
  <si>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</si>
  <si>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</si>
  <si>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</si>
  <si>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</si>
  <si>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</si>
  <si>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</si>
  <si>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</si>
  <si>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</si>
  <si>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</si>
  <si>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</si>
  <si>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</si>
  <si>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</si>
  <si>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</si>
  <si>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</si>
  <si>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</si>
  <si>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</si>
  <si>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</si>
  <si>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</si>
  <si>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</si>
  <si>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</si>
  <si>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</si>
  <si>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</si>
  <si>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</si>
  <si>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</si>
  <si>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</si>
  <si>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</si>
  <si>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</si>
  <si>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</si>
  <si>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</si>
  <si>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</si>
  <si>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</si>
  <si>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</si>
  <si>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</si>
  <si>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</si>
  <si>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</si>
  <si>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</si>
  <si>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</si>
  <si>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</si>
  <si>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</si>
  <si>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</si>
  <si>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</si>
  <si>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</si>
  <si>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</si>
  <si>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</si>
  <si>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</si>
  <si>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</si>
  <si>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</si>
  <si>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</si>
  <si>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</si>
  <si>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</si>
  <si>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</si>
  <si>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</si>
  <si>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</si>
  <si>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</si>
  <si>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</si>
  <si>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</si>
  <si>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</si>
  <si>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</si>
  <si>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</si>
  <si>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</si>
  <si>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</si>
  <si>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</si>
  <si>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</si>
  <si>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</si>
  <si>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</si>
  <si>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</si>
  <si>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</si>
  <si>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</si>
  <si>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</si>
  <si>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</si>
  <si>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</si>
  <si>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</si>
  <si>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</si>
  <si>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</si>
  <si>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</si>
  <si>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</si>
  <si>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</si>
  <si>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</si>
  <si>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</si>
  <si>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</si>
  <si>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</si>
  <si>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</si>
  <si>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</si>
  <si>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</si>
  <si>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</si>
  <si>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</si>
  <si>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</si>
  <si>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</si>
  <si>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</si>
  <si>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</si>
  <si>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</si>
  <si>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</si>
  <si>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</si>
  <si>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</si>
  <si>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</si>
  <si>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</si>
  <si>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</si>
  <si>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</si>
  <si>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</si>
  <si>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</si>
  <si>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</si>
  <si>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</si>
  <si>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</si>
  <si>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</si>
  <si>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</si>
  <si>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</si>
  <si>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</si>
  <si>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</si>
  <si>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</si>
  <si>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</si>
  <si>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</si>
  <si>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</si>
  <si>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</si>
  <si>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</si>
  <si>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</si>
  <si>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</si>
  <si>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</si>
  <si>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</si>
  <si>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</si>
  <si>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</si>
  <si>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</si>
  <si>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</si>
  <si>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</si>
  <si>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</si>
  <si>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</si>
  <si>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</si>
  <si>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</si>
  <si>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</si>
  <si>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</si>
  <si>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</si>
  <si>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</si>
  <si>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</si>
  <si>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</si>
  <si>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</si>
  <si>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</si>
  <si>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</si>
  <si>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</si>
  <si>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</si>
  <si>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</si>
  <si>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</si>
  <si>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</si>
  <si>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</si>
  <si>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</si>
  <si>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</si>
  <si>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</si>
  <si>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</si>
  <si>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</si>
  <si>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</si>
  <si>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</si>
  <si>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</si>
  <si>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</si>
  <si>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</si>
  <si>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</si>
  <si>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</si>
  <si>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</si>
  <si>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</si>
  <si>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</si>
  <si>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</si>
  <si>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</si>
  <si>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</si>
  <si>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</si>
  <si>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</si>
  <si>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</si>
  <si>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</si>
  <si>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</si>
  <si>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</si>
  <si>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</si>
  <si>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</si>
  <si>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</si>
  <si>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</si>
  <si>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</si>
  <si>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</si>
  <si>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</si>
  <si>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</si>
  <si>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</si>
  <si>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</si>
  <si>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</si>
  <si>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</si>
  <si>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</si>
  <si>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</si>
  <si>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</si>
  <si>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</si>
  <si>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</si>
  <si>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</si>
  <si>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</si>
  <si>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</si>
  <si>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</si>
  <si>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</si>
  <si>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</si>
  <si>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</si>
  <si>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</si>
  <si>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</si>
  <si>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</si>
  <si>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</si>
  <si>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</si>
  <si>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</si>
  <si>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</si>
  <si>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</si>
  <si>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</si>
  <si>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</si>
  <si>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</si>
  <si>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</si>
  <si>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</si>
  <si>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</si>
  <si>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</si>
  <si>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</si>
  <si>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</si>
  <si>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</si>
  <si>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</si>
  <si>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</si>
  <si>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</si>
  <si>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</si>
  <si>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</si>
  <si>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</si>
  <si>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</si>
  <si>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</si>
  <si>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</si>
  <si>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</si>
  <si>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</si>
  <si>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</si>
  <si>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</si>
  <si>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</si>
  <si>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</si>
  <si>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</si>
  <si>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</si>
  <si>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</si>
  <si>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</si>
  <si>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</si>
  <si>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</si>
  <si>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</si>
  <si>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</si>
  <si>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</si>
  <si>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</si>
  <si>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</si>
  <si>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</si>
  <si>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</si>
  <si>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</si>
  <si>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</si>
  <si>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</si>
  <si>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</si>
  <si>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</si>
  <si>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</si>
  <si>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</si>
  <si>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</si>
  <si>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</si>
  <si>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</si>
  <si>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</si>
  <si>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</si>
  <si>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</si>
  <si>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</si>
  <si>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</si>
  <si>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</si>
  <si>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</si>
  <si>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</si>
  <si>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</si>
  <si>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</si>
  <si>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</si>
  <si>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</si>
  <si>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</si>
  <si>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</si>
  <si>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</si>
  <si>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</si>
  <si>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</si>
  <si>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</si>
  <si>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</si>
  <si>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</si>
  <si>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</si>
  <si>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</si>
  <si>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</si>
  <si>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</si>
  <si>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20XN</t>
  </si>
  <si>
    <t>20XN-1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</si>
  <si>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</si>
  <si>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</si>
  <si>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</si>
  <si>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</si>
  <si>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</si>
  <si>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</si>
  <si>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</si>
  <si>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</si>
  <si>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</si>
  <si>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</si>
  <si>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</si>
  <si>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</si>
  <si>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</si>
  <si>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</si>
  <si>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</si>
  <si>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</si>
  <si>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</si>
  <si>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</si>
  <si>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</si>
  <si>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</si>
  <si>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</si>
  <si>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</si>
  <si>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</si>
  <si>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</si>
  <si>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</si>
  <si>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</si>
  <si>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</si>
  <si>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</si>
  <si>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</si>
  <si>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</si>
  <si>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</si>
  <si>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</si>
  <si>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</si>
  <si>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</si>
  <si>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</si>
  <si>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</si>
  <si>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</si>
  <si>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</si>
  <si>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</si>
  <si>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</si>
  <si>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</si>
  <si>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</si>
  <si>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</si>
  <si>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</si>
  <si>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</si>
  <si>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</si>
  <si>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</si>
  <si>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</si>
  <si>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</si>
  <si>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</si>
  <si>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</si>
  <si>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</si>
  <si>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</si>
  <si>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</si>
  <si>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</si>
  <si>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</si>
  <si>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</si>
  <si>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</si>
  <si>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</si>
  <si>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</si>
  <si>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</si>
  <si>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</si>
  <si>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</si>
  <si>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</si>
  <si>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</si>
  <si>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</si>
  <si>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</si>
  <si>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</si>
  <si>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</si>
  <si>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</si>
  <si>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</si>
  <si>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</si>
  <si>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</si>
  <si>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</si>
  <si>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</si>
  <si>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</si>
  <si>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</si>
  <si>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</si>
  <si>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</si>
  <si>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</si>
  <si>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</si>
  <si>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</si>
  <si>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</si>
  <si>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</si>
  <si>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</si>
  <si>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</si>
  <si>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</si>
  <si>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</si>
  <si>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</si>
  <si>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</si>
  <si>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</si>
  <si>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</si>
  <si>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</si>
  <si>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</si>
  <si>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</si>
  <si>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 del Municipio de Romita, Gto.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</si>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</sst>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602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603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517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558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4" x14ac:dyDescent="0.2">
      <c r="A17" s="36" t="s">
        <v>8</v>
      </c>
      <c r="B17" s="37" t="s">
        <v>81</v>
      </c>
    </row>
    <row r="18" spans="1:4" x14ac:dyDescent="0.2">
      <c r="A18" s="36" t="s">
        <v>9</v>
      </c>
      <c r="B18" s="37" t="s">
        <v>10</v>
      </c>
    </row>
    <row r="19" spans="1:4" x14ac:dyDescent="0.2">
      <c r="A19" s="36" t="s">
        <v>11</v>
      </c>
      <c r="B19" s="37" t="s">
        <v>12</v>
      </c>
    </row>
    <row r="20" spans="1:4" x14ac:dyDescent="0.2">
      <c r="A20" s="36" t="s">
        <v>13</v>
      </c>
      <c r="B20" s="37" t="s">
        <v>14</v>
      </c>
    </row>
    <row r="21" spans="1:4" x14ac:dyDescent="0.2">
      <c r="A21" s="36" t="s">
        <v>15</v>
      </c>
      <c r="B21" s="37" t="s">
        <v>16</v>
      </c>
    </row>
    <row r="22" spans="1:4" x14ac:dyDescent="0.2">
      <c r="A22" s="36" t="s">
        <v>17</v>
      </c>
      <c r="B22" s="37" t="s">
        <v>490</v>
      </c>
      <c r="C22" s="1">
        <v>0</v>
      </c>
    </row>
    <row r="23" spans="1:4" x14ac:dyDescent="0.2">
      <c r="A23" s="36" t="s">
        <v>18</v>
      </c>
      <c r="B23" s="37" t="s">
        <v>19</v>
      </c>
      <c r="C23" s="1">
        <v>0</v>
      </c>
      <c r="D23" s="1">
        <v>0</v>
      </c>
    </row>
    <row r="24" spans="1:4" x14ac:dyDescent="0.2">
      <c r="A24" s="36" t="s">
        <v>20</v>
      </c>
      <c r="B24" s="37" t="s">
        <v>113</v>
      </c>
      <c r="C24" s="1">
        <v>0</v>
      </c>
      <c r="D24" s="1">
        <v>0</v>
      </c>
    </row>
    <row r="25" spans="1:4" x14ac:dyDescent="0.2">
      <c r="A25" s="36" t="s">
        <v>21</v>
      </c>
      <c r="B25" s="37" t="s">
        <v>586</v>
      </c>
    </row>
    <row r="26" spans="1:4" x14ac:dyDescent="0.2">
      <c r="A26" s="36" t="s">
        <v>588</v>
      </c>
      <c r="B26" s="37" t="s">
        <v>589</v>
      </c>
      <c r="D26" s="1">
        <v>0</v>
      </c>
    </row>
    <row r="27" spans="1:4" x14ac:dyDescent="0.2">
      <c r="A27" s="36" t="s">
        <v>587</v>
      </c>
      <c r="B27" s="37" t="s">
        <v>590</v>
      </c>
    </row>
    <row r="28" spans="1:4" x14ac:dyDescent="0.2">
      <c r="A28" s="36" t="s">
        <v>22</v>
      </c>
      <c r="B28" s="37" t="s">
        <v>23</v>
      </c>
    </row>
    <row r="29" spans="1:4" x14ac:dyDescent="0.2">
      <c r="A29" s="36" t="s">
        <v>24</v>
      </c>
      <c r="B29" s="37" t="s">
        <v>25</v>
      </c>
    </row>
    <row r="30" spans="1:4" x14ac:dyDescent="0.2">
      <c r="A30" s="36" t="s">
        <v>26</v>
      </c>
      <c r="B30" s="37" t="s">
        <v>594</v>
      </c>
    </row>
    <row r="31" spans="1:4" x14ac:dyDescent="0.2">
      <c r="A31" s="36" t="s">
        <v>27</v>
      </c>
      <c r="B31" s="37" t="s">
        <v>595</v>
      </c>
    </row>
    <row r="32" spans="1:4" x14ac:dyDescent="0.2">
      <c r="A32" s="36" t="s">
        <v>38</v>
      </c>
      <c r="B32" s="37" t="s">
        <v>596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518</v>
      </c>
    </row>
    <row r="41" spans="1:2" x14ac:dyDescent="0.2">
      <c r="A41" s="4"/>
      <c r="B41" s="37" t="s">
        <v>556</v>
      </c>
    </row>
    <row r="42" spans="1:2" x14ac:dyDescent="0.2">
      <c r="A42" s="4"/>
      <c r="B42" s="37" t="s">
        <v>557</v>
      </c>
    </row>
    <row r="43" spans="1:2" ht="12" thickBot="1" x14ac:dyDescent="0.25">
      <c r="A43" s="8"/>
      <c r="B43" s="9"/>
    </row>
    <row r="45" spans="1:2" x14ac:dyDescent="0.2">
      <c r="A45" s="1" t="s">
        <v>519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602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603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517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560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275</v>
      </c>
      <c r="E8" s="160" t="s">
        <v>598</v>
      </c>
    </row>
    <row r="9" spans="1:5" x14ac:dyDescent="0.2">
      <c r="A9" s="120">
        <v>4000</v>
      </c>
      <c r="B9" s="119" t="s">
        <v>558</v>
      </c>
      <c r="C9" s="121">
        <f>SUM(C10+C57+C69)</f>
        <v>171470.44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171470.44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v>0</v>
      </c>
      <c r="D27" s="80">
        <v>0</v>
      </c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>
        <v>0</v>
      </c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38570.86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38570.86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v>0</v>
      </c>
      <c r="D39" s="80">
        <v>0</v>
      </c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>
        <v>0</v>
      </c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>
        <v>0</v>
      </c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>
        <v>0</v>
      </c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>
        <v>0</v>
      </c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2024</v>
      </c>
      <c r="D47" s="80">
        <v>2023</v>
      </c>
      <c r="E47" s="40"/>
    </row>
    <row r="48" spans="1:5" x14ac:dyDescent="0.2">
      <c r="A48" s="120">
        <v>4170</v>
      </c>
      <c r="B48" s="119" t="s">
        <v>492</v>
      </c>
      <c r="C48" s="121">
        <v>132899.57999999999</v>
      </c>
      <c r="D48" s="80">
        <v>246661.49</v>
      </c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287224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>
        <v>0</v>
      </c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>
        <v>0</v>
      </c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v>0</v>
      </c>
      <c r="D58" s="80">
        <v>0</v>
      </c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>
        <v>0</v>
      </c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>
        <v>0</v>
      </c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v>0</v>
      </c>
      <c r="D64" s="80">
        <v>0</v>
      </c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>
        <v>0</v>
      </c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>
        <v>0</v>
      </c>
      <c r="E68" s="40"/>
    </row>
    <row r="69" spans="1:5" x14ac:dyDescent="0.2">
      <c r="A69" s="123">
        <v>4300</v>
      </c>
      <c r="B69" s="119" t="s">
        <v>259</v>
      </c>
      <c r="C69" s="121">
        <v>0</v>
      </c>
      <c r="D69" s="42">
        <v>0</v>
      </c>
      <c r="E69" s="42"/>
    </row>
    <row r="70" spans="1:5" x14ac:dyDescent="0.2">
      <c r="A70" s="123">
        <v>4310</v>
      </c>
      <c r="B70" s="119" t="s">
        <v>260</v>
      </c>
      <c r="C70" s="121">
        <v>0</v>
      </c>
      <c r="D70" s="42">
        <v>0</v>
      </c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>
        <v>0</v>
      </c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>
        <v>10699.14</v>
      </c>
      <c r="E72" s="42"/>
    </row>
    <row r="73" spans="1:5" x14ac:dyDescent="0.2">
      <c r="A73" s="123">
        <v>4320</v>
      </c>
      <c r="B73" s="119" t="s">
        <v>262</v>
      </c>
      <c r="C73" s="121">
        <v>0</v>
      </c>
      <c r="D73" s="42">
        <v>0</v>
      </c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>
        <v>0</v>
      </c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>
        <v>0</v>
      </c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>
        <v>0</v>
      </c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>
        <v>0</v>
      </c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>
        <v>0</v>
      </c>
      <c r="E80" s="42"/>
    </row>
    <row r="81" spans="1:5" x14ac:dyDescent="0.2">
      <c r="A81" s="123">
        <v>4340</v>
      </c>
      <c r="B81" s="119" t="s">
        <v>269</v>
      </c>
      <c r="C81" s="121">
        <v>0</v>
      </c>
      <c r="D81" s="42">
        <v>0</v>
      </c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>
        <v>0</v>
      </c>
      <c r="E82" s="42"/>
    </row>
    <row r="83" spans="1:5" x14ac:dyDescent="0.2">
      <c r="A83" s="123">
        <v>4390</v>
      </c>
      <c r="B83" s="119" t="s">
        <v>270</v>
      </c>
      <c r="C83" s="121">
        <v>0</v>
      </c>
      <c r="D83" s="42">
        <v>0</v>
      </c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>
        <v>0</v>
      </c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>
        <v>0</v>
      </c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>
        <v>0</v>
      </c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>
        <v>0</v>
      </c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>
        <v>0</v>
      </c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>
        <v>0</v>
      </c>
      <c r="E90" s="42"/>
    </row>
    <row r="91" spans="1:5" x14ac:dyDescent="0.2">
      <c r="A91" s="40"/>
      <c r="B91" s="40"/>
      <c r="C91" s="40">
        <v>0</v>
      </c>
      <c r="D91" s="40">
        <v>0</v>
      </c>
      <c r="E91" s="40"/>
    </row>
    <row r="92" spans="1:5" x14ac:dyDescent="0.2">
      <c r="A92" s="38" t="s">
        <v>559</v>
      </c>
      <c r="B92" s="38"/>
      <c r="C92" s="38">
        <v>0</v>
      </c>
      <c r="D92" s="38">
        <v>0</v>
      </c>
      <c r="E92" s="38"/>
    </row>
    <row r="93" spans="1:5" x14ac:dyDescent="0.2">
      <c r="A93" s="39" t="s">
        <v>86</v>
      </c>
      <c r="B93" s="39" t="s">
        <v>83</v>
      </c>
      <c r="C93" s="39">
        <v>0</v>
      </c>
      <c r="D93" s="39">
        <v>0</v>
      </c>
      <c r="E93" s="39" t="s">
        <v>598</v>
      </c>
    </row>
    <row r="94" spans="1:5" x14ac:dyDescent="0.2">
      <c r="A94" s="123">
        <v>5000</v>
      </c>
      <c r="B94" s="119" t="s">
        <v>276</v>
      </c>
      <c r="C94" s="121">
        <f>C95+C123+C156+C166+C181+C210</f>
        <v>1113351.33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963003.33</v>
      </c>
      <c r="D95" s="124">
        <f>C95/$C$94</f>
        <v>0.86495906911971798</v>
      </c>
      <c r="E95" s="42"/>
    </row>
    <row r="96" spans="1:5" x14ac:dyDescent="0.2">
      <c r="A96" s="123">
        <v>5110</v>
      </c>
      <c r="B96" s="119" t="s">
        <v>278</v>
      </c>
      <c r="C96" s="121">
        <v>0</v>
      </c>
      <c r="D96" s="124">
        <v>0</v>
      </c>
      <c r="E96" s="42"/>
    </row>
    <row r="97" spans="1:5" x14ac:dyDescent="0.2">
      <c r="A97" s="44">
        <v>5111</v>
      </c>
      <c r="B97" s="42" t="s">
        <v>279</v>
      </c>
      <c r="C97" s="45">
        <v>3124084.34</v>
      </c>
      <c r="D97" s="46">
        <f t="shared" ref="D96:D159" si="0">C97/$C$94</f>
        <v>2.8060184200794906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v>0</v>
      </c>
      <c r="E98" s="42"/>
    </row>
    <row r="99" spans="1:5" x14ac:dyDescent="0.2">
      <c r="A99" s="44">
        <v>5113</v>
      </c>
      <c r="B99" s="42" t="s">
        <v>281</v>
      </c>
      <c r="C99" s="45">
        <v>0</v>
      </c>
      <c r="D99" s="46">
        <v>0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v>0</v>
      </c>
      <c r="E100" s="42"/>
    </row>
    <row r="101" spans="1:5" x14ac:dyDescent="0.2">
      <c r="A101" s="44">
        <v>5115</v>
      </c>
      <c r="B101" s="42" t="s">
        <v>283</v>
      </c>
      <c r="C101" s="45">
        <v>0</v>
      </c>
      <c r="D101" s="46">
        <v>0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635318.11</v>
      </c>
      <c r="D103" s="124">
        <f t="shared" si="0"/>
        <v>0.57063578484250788</v>
      </c>
      <c r="E103" s="42"/>
    </row>
    <row r="104" spans="1:5" x14ac:dyDescent="0.2">
      <c r="A104" s="44">
        <v>5121</v>
      </c>
      <c r="B104" s="42" t="s">
        <v>286</v>
      </c>
      <c r="C104" s="45">
        <v>391082.88</v>
      </c>
      <c r="D104" s="46">
        <f t="shared" si="0"/>
        <v>0.35126636979901033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v>0</v>
      </c>
      <c r="E108" s="42"/>
    </row>
    <row r="109" spans="1:5" x14ac:dyDescent="0.2">
      <c r="A109" s="44">
        <v>5126</v>
      </c>
      <c r="B109" s="42" t="s">
        <v>291</v>
      </c>
      <c r="C109" s="45">
        <v>221035.23</v>
      </c>
      <c r="D109" s="46">
        <f t="shared" si="0"/>
        <v>0.19853142852939332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v>0</v>
      </c>
      <c r="E111" s="42"/>
    </row>
    <row r="112" spans="1:5" x14ac:dyDescent="0.2">
      <c r="A112" s="44">
        <v>5129</v>
      </c>
      <c r="B112" s="42" t="s">
        <v>294</v>
      </c>
      <c r="C112" s="45">
        <v>23200</v>
      </c>
      <c r="D112" s="46">
        <f t="shared" si="0"/>
        <v>2.083798651410422E-2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327685.21999999997</v>
      </c>
      <c r="D113" s="124">
        <f t="shared" si="0"/>
        <v>0.29432328427721011</v>
      </c>
      <c r="E113" s="42"/>
    </row>
    <row r="114" spans="1:5" x14ac:dyDescent="0.2">
      <c r="A114" s="44">
        <v>5131</v>
      </c>
      <c r="B114" s="42" t="s">
        <v>296</v>
      </c>
      <c r="C114" s="45">
        <v>245286.24</v>
      </c>
      <c r="D114" s="46">
        <f t="shared" si="0"/>
        <v>0.22031342074204013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v>0</v>
      </c>
      <c r="E115" s="42"/>
    </row>
    <row r="116" spans="1:5" x14ac:dyDescent="0.2">
      <c r="A116" s="44">
        <v>5133</v>
      </c>
      <c r="B116" s="42" t="s">
        <v>298</v>
      </c>
      <c r="C116" s="45">
        <v>0</v>
      </c>
      <c r="D116" s="46">
        <v>0</v>
      </c>
      <c r="E116" s="42"/>
    </row>
    <row r="117" spans="1:5" x14ac:dyDescent="0.2">
      <c r="A117" s="44">
        <v>5134</v>
      </c>
      <c r="B117" s="42" t="s">
        <v>299</v>
      </c>
      <c r="C117" s="45">
        <v>82398.98</v>
      </c>
      <c r="D117" s="46">
        <f t="shared" si="0"/>
        <v>7.4009863535169973E-2</v>
      </c>
      <c r="E117" s="42"/>
    </row>
    <row r="118" spans="1:5" x14ac:dyDescent="0.2">
      <c r="A118" s="44">
        <v>5135</v>
      </c>
      <c r="B118" s="42" t="s">
        <v>300</v>
      </c>
      <c r="C118" s="45">
        <v>0</v>
      </c>
      <c r="D118" s="46">
        <v>0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v>0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v>0</v>
      </c>
      <c r="E120" s="42"/>
    </row>
    <row r="121" spans="1:5" x14ac:dyDescent="0.2">
      <c r="A121" s="44">
        <v>5138</v>
      </c>
      <c r="B121" s="42" t="s">
        <v>303</v>
      </c>
      <c r="C121" s="45">
        <v>0</v>
      </c>
      <c r="D121" s="46">
        <v>0</v>
      </c>
      <c r="E121" s="42"/>
    </row>
    <row r="122" spans="1:5" x14ac:dyDescent="0.2">
      <c r="A122" s="44">
        <v>5139</v>
      </c>
      <c r="B122" s="42" t="s">
        <v>304</v>
      </c>
      <c r="C122" s="45">
        <v>0</v>
      </c>
      <c r="D122" s="46">
        <v>0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v>0</v>
      </c>
      <c r="D124" s="124"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v>0</v>
      </c>
      <c r="E129" s="42"/>
    </row>
    <row r="130" spans="1:5" x14ac:dyDescent="0.2">
      <c r="A130" s="123">
        <v>5230</v>
      </c>
      <c r="B130" s="119" t="s">
        <v>256</v>
      </c>
      <c r="C130" s="121">
        <v>0</v>
      </c>
      <c r="D130" s="124"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v>0</v>
      </c>
      <c r="E132" s="42"/>
    </row>
    <row r="133" spans="1:5" x14ac:dyDescent="0.2">
      <c r="A133" s="123">
        <v>5240</v>
      </c>
      <c r="B133" s="119" t="s">
        <v>257</v>
      </c>
      <c r="C133" s="121">
        <v>0</v>
      </c>
      <c r="D133" s="124"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v>0</v>
      </c>
      <c r="E137" s="42"/>
    </row>
    <row r="138" spans="1:5" x14ac:dyDescent="0.2">
      <c r="A138" s="123">
        <v>5250</v>
      </c>
      <c r="B138" s="119" t="s">
        <v>258</v>
      </c>
      <c r="C138" s="121">
        <v>0</v>
      </c>
      <c r="D138" s="124"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v>0</v>
      </c>
      <c r="E141" s="42"/>
    </row>
    <row r="142" spans="1:5" x14ac:dyDescent="0.2">
      <c r="A142" s="123">
        <v>5260</v>
      </c>
      <c r="B142" s="119" t="s">
        <v>321</v>
      </c>
      <c r="C142" s="121">
        <v>0</v>
      </c>
      <c r="D142" s="124"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150348</v>
      </c>
      <c r="D156" s="124">
        <f t="shared" si="0"/>
        <v>0.13504093088028196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150348</v>
      </c>
      <c r="D163" s="124">
        <f t="shared" si="1"/>
        <v>0.13504093088028196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150348</v>
      </c>
      <c r="D165" s="46">
        <f t="shared" si="1"/>
        <v>0.13504093088028196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602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603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517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19747.560000000001</v>
      </c>
      <c r="D15" s="18">
        <v>18244.71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>
        <v>0</v>
      </c>
      <c r="D30" s="13">
        <v>11999</v>
      </c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>
        <v>0</v>
      </c>
      <c r="E31" s="15" t="s">
        <v>92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561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97</v>
      </c>
      <c r="E55" s="15" t="s">
        <v>98</v>
      </c>
      <c r="F55" s="15" t="s">
        <v>562</v>
      </c>
      <c r="G55" s="15" t="s">
        <v>563</v>
      </c>
      <c r="H55" s="15" t="s">
        <v>99</v>
      </c>
      <c r="I55" s="15" t="s">
        <v>564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716969.42999999993</v>
      </c>
      <c r="D64" s="18">
        <f t="shared" ref="D64:E64" si="0">SUM(D65:D72)</f>
        <v>0</v>
      </c>
      <c r="E64" s="18">
        <f t="shared" si="0"/>
        <v>684713.37</v>
      </c>
    </row>
    <row r="65" spans="1:9" x14ac:dyDescent="0.2">
      <c r="A65" s="16">
        <v>1241</v>
      </c>
      <c r="B65" s="14" t="s">
        <v>157</v>
      </c>
      <c r="C65" s="18">
        <v>135012.26999999999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30025.16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3650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539152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684713.37</v>
      </c>
    </row>
    <row r="70" spans="1:9" x14ac:dyDescent="0.2">
      <c r="A70" s="16">
        <v>1246</v>
      </c>
      <c r="B70" s="14" t="s">
        <v>162</v>
      </c>
      <c r="C70" s="18">
        <v>9130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102</v>
      </c>
      <c r="E75" s="15" t="s">
        <v>165</v>
      </c>
      <c r="F75" s="15" t="s">
        <v>565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17400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17400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566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585</v>
      </c>
    </row>
    <row r="110" spans="1:8" x14ac:dyDescent="0.2">
      <c r="A110" s="16">
        <v>2110</v>
      </c>
      <c r="B110" s="14" t="s">
        <v>188</v>
      </c>
      <c r="C110" s="18">
        <f>SUM(C111:C119)</f>
        <v>1245130.8799999999</v>
      </c>
      <c r="D110" s="18">
        <f>SUM(D111:D119)</f>
        <v>1245130.8799999999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1245130.8799999999</v>
      </c>
      <c r="D117" s="18">
        <f t="shared" si="1"/>
        <v>1245130.8799999999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567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568</v>
      </c>
      <c r="C144" s="18">
        <f>SUM(C145:C147)</f>
        <v>0</v>
      </c>
    </row>
    <row r="145" spans="1:5" x14ac:dyDescent="0.2">
      <c r="A145" s="16">
        <v>2151</v>
      </c>
      <c r="B145" s="14" t="s">
        <v>569</v>
      </c>
      <c r="C145" s="18">
        <v>0</v>
      </c>
    </row>
    <row r="146" spans="1:5" x14ac:dyDescent="0.2">
      <c r="A146" s="16">
        <v>2152</v>
      </c>
      <c r="B146" s="14" t="s">
        <v>570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571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126</v>
      </c>
    </row>
    <row r="155" spans="1:5" x14ac:dyDescent="0.2">
      <c r="A155" s="128">
        <v>2170</v>
      </c>
      <c r="B155" s="129" t="s">
        <v>572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573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574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575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576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577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578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579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580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581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126</v>
      </c>
    </row>
    <row r="167" spans="1:5" x14ac:dyDescent="0.2">
      <c r="A167" s="128">
        <v>2190</v>
      </c>
      <c r="B167" s="129" t="s">
        <v>582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583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584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519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602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603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517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252</v>
      </c>
      <c r="C9" s="28">
        <v>-19927.28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132899.57999999999</v>
      </c>
    </row>
    <row r="16" spans="1:5" x14ac:dyDescent="0.2">
      <c r="A16" s="27">
        <v>3220</v>
      </c>
      <c r="B16" s="23" t="s">
        <v>387</v>
      </c>
      <c r="C16" s="28">
        <v>-936190.07</v>
      </c>
    </row>
    <row r="17" spans="1:4" x14ac:dyDescent="0.2">
      <c r="A17" s="27">
        <v>3230</v>
      </c>
      <c r="B17" s="23" t="s">
        <v>388</v>
      </c>
      <c r="C17" s="28">
        <f>SUM(C18:C21)</f>
        <v>0</v>
      </c>
    </row>
    <row r="18" spans="1:4" x14ac:dyDescent="0.2">
      <c r="A18" s="27">
        <v>3231</v>
      </c>
      <c r="B18" s="23" t="s">
        <v>389</v>
      </c>
      <c r="C18" s="28">
        <v>0</v>
      </c>
    </row>
    <row r="19" spans="1:4" x14ac:dyDescent="0.2">
      <c r="A19" s="27">
        <v>3232</v>
      </c>
      <c r="B19" s="23" t="s">
        <v>390</v>
      </c>
      <c r="C19" s="28">
        <v>0</v>
      </c>
    </row>
    <row r="20" spans="1:4" x14ac:dyDescent="0.2">
      <c r="A20" s="27">
        <v>3233</v>
      </c>
      <c r="B20" s="23" t="s">
        <v>391</v>
      </c>
      <c r="C20" s="28">
        <v>0</v>
      </c>
    </row>
    <row r="21" spans="1:4" x14ac:dyDescent="0.2">
      <c r="A21" s="27">
        <v>3239</v>
      </c>
      <c r="B21" s="23" t="s">
        <v>392</v>
      </c>
      <c r="C21" s="28">
        <v>0</v>
      </c>
    </row>
    <row r="22" spans="1:4" x14ac:dyDescent="0.2">
      <c r="A22" s="27">
        <v>3240</v>
      </c>
      <c r="B22" s="23" t="s">
        <v>393</v>
      </c>
      <c r="C22" s="28">
        <f>SUM(C23:C25)</f>
        <v>0</v>
      </c>
    </row>
    <row r="23" spans="1:4" x14ac:dyDescent="0.2">
      <c r="A23" s="27">
        <v>3241</v>
      </c>
      <c r="B23" s="23" t="s">
        <v>394</v>
      </c>
      <c r="C23" s="28">
        <v>0</v>
      </c>
    </row>
    <row r="24" spans="1:4" x14ac:dyDescent="0.2">
      <c r="A24" s="27">
        <v>3242</v>
      </c>
      <c r="B24" s="23" t="s">
        <v>395</v>
      </c>
      <c r="C24" s="28">
        <v>0</v>
      </c>
    </row>
    <row r="25" spans="1:4" x14ac:dyDescent="0.2">
      <c r="A25" s="27">
        <v>3243</v>
      </c>
      <c r="B25" s="23" t="s">
        <v>396</v>
      </c>
      <c r="C25" s="28">
        <v>0</v>
      </c>
    </row>
    <row r="26" spans="1:4" x14ac:dyDescent="0.2">
      <c r="A26" s="27">
        <v>3250</v>
      </c>
      <c r="B26" s="23" t="s">
        <v>397</v>
      </c>
      <c r="C26" s="28">
        <f>SUM(C27:C28)</f>
        <v>0</v>
      </c>
    </row>
    <row r="27" spans="1:4" x14ac:dyDescent="0.2">
      <c r="A27" s="27">
        <v>3251</v>
      </c>
      <c r="B27" s="23" t="s">
        <v>398</v>
      </c>
      <c r="C27" s="28">
        <v>0</v>
      </c>
    </row>
    <row r="28" spans="1:4" x14ac:dyDescent="0.2">
      <c r="A28" s="27">
        <v>3252</v>
      </c>
      <c r="B28" s="23" t="s">
        <v>399</v>
      </c>
      <c r="C28" s="28">
        <v>0</v>
      </c>
    </row>
    <row r="30" spans="1:4" x14ac:dyDescent="0.2">
      <c r="B30" s="23" t="s">
        <v>519</v>
      </c>
    </row>
    <row r="32" spans="1:4" x14ac:dyDescent="0.2">
      <c r="C32" s="23">
        <v>0</v>
      </c>
      <c r="D32" s="23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602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603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517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591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369909.49</v>
      </c>
      <c r="D10" s="28">
        <v>564256.27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520</v>
      </c>
      <c r="C16" s="84">
        <f>SUM(C9:C15)</f>
        <v>369909.49</v>
      </c>
      <c r="D16" s="84">
        <f>SUM(D9:D15)</f>
        <v>564256.27</v>
      </c>
    </row>
    <row r="19" spans="1:4" x14ac:dyDescent="0.2">
      <c r="A19" s="25" t="s">
        <v>592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521</v>
      </c>
      <c r="C44" s="84">
        <f>C21+C29+C38</f>
        <v>0</v>
      </c>
      <c r="D44" s="84">
        <f>D21+D29+D38</f>
        <v>0</v>
      </c>
    </row>
    <row r="45" spans="1:5" x14ac:dyDescent="0.2">
      <c r="E45" s="156"/>
    </row>
    <row r="46" spans="1:5" x14ac:dyDescent="0.2">
      <c r="A46" s="25" t="s">
        <v>593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 t="s">
        <v>505</v>
      </c>
      <c r="D47" s="83" t="s">
        <v>506</v>
      </c>
      <c r="E47" s="158"/>
    </row>
    <row r="48" spans="1:5" x14ac:dyDescent="0.2">
      <c r="A48" s="34">
        <v>3210</v>
      </c>
      <c r="B48" s="35" t="s">
        <v>522</v>
      </c>
      <c r="C48" s="84">
        <v>0</v>
      </c>
      <c r="D48" s="84">
        <v>0</v>
      </c>
      <c r="E48" s="156"/>
    </row>
    <row r="49" spans="1:4" x14ac:dyDescent="0.2">
      <c r="A49" s="27"/>
      <c r="B49" s="85" t="s">
        <v>511</v>
      </c>
      <c r="C49" s="84">
        <f>C54+C66+C94+C97+C50</f>
        <v>0</v>
      </c>
      <c r="D49" s="84">
        <f>D54+D66+D94+D97+D50</f>
        <v>0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541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512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513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514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515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515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516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0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0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0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523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524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525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526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527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528</v>
      </c>
      <c r="C102" s="28">
        <v>0</v>
      </c>
      <c r="D102" s="28">
        <v>0</v>
      </c>
    </row>
    <row r="103" spans="1:4" x14ac:dyDescent="0.2">
      <c r="A103" s="27"/>
      <c r="B103" s="85" t="s">
        <v>529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542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543</v>
      </c>
      <c r="C105" s="109">
        <v>0</v>
      </c>
      <c r="D105" s="109">
        <v>0</v>
      </c>
    </row>
    <row r="106" spans="1:4" x14ac:dyDescent="0.2">
      <c r="A106" s="103"/>
      <c r="B106" s="108" t="s">
        <v>544</v>
      </c>
      <c r="C106" s="109">
        <v>0</v>
      </c>
      <c r="D106" s="109">
        <v>0</v>
      </c>
    </row>
    <row r="107" spans="1:4" x14ac:dyDescent="0.2">
      <c r="A107" s="103"/>
      <c r="B107" s="108" t="s">
        <v>545</v>
      </c>
      <c r="C107" s="109">
        <v>0</v>
      </c>
      <c r="D107" s="109">
        <v>0</v>
      </c>
    </row>
    <row r="108" spans="1:4" x14ac:dyDescent="0.2">
      <c r="A108" s="103"/>
      <c r="B108" s="108" t="s">
        <v>546</v>
      </c>
      <c r="C108" s="109">
        <v>0</v>
      </c>
      <c r="D108" s="109">
        <v>0</v>
      </c>
    </row>
    <row r="109" spans="1:4" x14ac:dyDescent="0.2">
      <c r="A109" s="103"/>
      <c r="B109" s="110" t="s">
        <v>547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548</v>
      </c>
      <c r="C111" s="109">
        <v>0</v>
      </c>
      <c r="D111" s="109">
        <v>0</v>
      </c>
    </row>
    <row r="112" spans="1:4" x14ac:dyDescent="0.2">
      <c r="A112" s="103"/>
      <c r="B112" s="110" t="s">
        <v>549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597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530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531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532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533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534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535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536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537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538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539</v>
      </c>
      <c r="C144" s="28">
        <v>0</v>
      </c>
      <c r="D144" s="28">
        <v>0</v>
      </c>
    </row>
    <row r="145" spans="1:4" x14ac:dyDescent="0.2">
      <c r="A145" s="27"/>
      <c r="B145" s="91" t="s">
        <v>540</v>
      </c>
      <c r="C145" s="84">
        <f>C48+C49+C103-C109-C112</f>
        <v>0</v>
      </c>
      <c r="D145" s="84">
        <f>D48+D49+D103-D109-D112</f>
        <v>0</v>
      </c>
    </row>
    <row r="147" spans="1:4" x14ac:dyDescent="0.2">
      <c r="B147" s="23" t="s">
        <v>519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7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602</v>
      </c>
      <c r="B1" s="174"/>
      <c r="C1" s="175"/>
    </row>
    <row r="2" spans="1:3" s="30" customFormat="1" ht="18" customHeight="1" x14ac:dyDescent="0.25">
      <c r="A2" s="176" t="s">
        <v>507</v>
      </c>
      <c r="B2" s="177"/>
      <c r="C2" s="178"/>
    </row>
    <row r="3" spans="1:3" s="30" customFormat="1" ht="18" customHeight="1" x14ac:dyDescent="0.25">
      <c r="A3" s="176" t="s">
        <v>603</v>
      </c>
      <c r="B3" s="177"/>
      <c r="C3" s="178"/>
    </row>
    <row r="4" spans="1:3" s="32" customFormat="1" ht="18" customHeight="1" x14ac:dyDescent="0.2">
      <c r="A4" s="179" t="s">
        <v>508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9403017.8599999994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599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550</v>
      </c>
      <c r="B21" s="62"/>
      <c r="C21" s="92">
        <f>C6+C8-C16</f>
        <v>9403017.8599999994</v>
      </c>
    </row>
    <row r="23" spans="1:3" x14ac:dyDescent="0.2">
      <c r="B23" s="31" t="s">
        <v>519</v>
      </c>
    </row>
    <row r="35" spans="3:4" x14ac:dyDescent="0.2">
      <c r="C35" s="31">
        <v>0</v>
      </c>
    </row>
    <row r="36" spans="3:4" x14ac:dyDescent="0.2">
      <c r="C36" s="31">
        <v>0</v>
      </c>
      <c r="D36" s="31">
        <v>0</v>
      </c>
    </row>
    <row r="37" spans="3:4" x14ac:dyDescent="0.2">
      <c r="C37" s="31">
        <v>0</v>
      </c>
      <c r="D37" s="31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602</v>
      </c>
      <c r="B1" s="185"/>
      <c r="C1" s="186"/>
    </row>
    <row r="2" spans="1:3" s="33" customFormat="1" ht="18.95" customHeight="1" x14ac:dyDescent="0.25">
      <c r="A2" s="187" t="s">
        <v>509</v>
      </c>
      <c r="B2" s="188"/>
      <c r="C2" s="189"/>
    </row>
    <row r="3" spans="1:3" s="33" customFormat="1" ht="18.95" customHeight="1" x14ac:dyDescent="0.25">
      <c r="A3" s="187" t="s">
        <v>603</v>
      </c>
      <c r="B3" s="188"/>
      <c r="C3" s="189"/>
    </row>
    <row r="4" spans="1:3" x14ac:dyDescent="0.2">
      <c r="A4" s="179" t="s">
        <v>508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9270118.2799999993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552</v>
      </c>
      <c r="B37" s="65" t="s">
        <v>600</v>
      </c>
      <c r="C37" s="97">
        <v>0</v>
      </c>
    </row>
    <row r="38" spans="1:3" x14ac:dyDescent="0.2">
      <c r="A38" s="78" t="s">
        <v>553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551</v>
      </c>
      <c r="B40" s="47"/>
      <c r="C40" s="92">
        <f>C6-C8+C31</f>
        <v>9270118.2799999993</v>
      </c>
    </row>
    <row r="42" spans="1:3" x14ac:dyDescent="0.2">
      <c r="B42" s="31" t="s">
        <v>519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602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510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603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79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554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12230395.369999999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-2827377.51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-9403017.8599999994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555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-12230395.369999999</v>
      </c>
    </row>
    <row r="51" spans="1:3" x14ac:dyDescent="0.2">
      <c r="A51" s="23">
        <v>8220</v>
      </c>
      <c r="B51" s="112" t="s">
        <v>46</v>
      </c>
      <c r="C51" s="114">
        <v>3010625.09</v>
      </c>
    </row>
    <row r="52" spans="1:3" x14ac:dyDescent="0.2">
      <c r="A52" s="23">
        <v>8230</v>
      </c>
      <c r="B52" s="112" t="s">
        <v>601</v>
      </c>
      <c r="C52" s="114">
        <v>-50348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9270118.2799999993</v>
      </c>
    </row>
    <row r="58" spans="1:3" x14ac:dyDescent="0.2">
      <c r="B58" s="14" t="s">
        <v>519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 DIF</cp:lastModifiedBy>
  <cp:lastPrinted>2019-02-13T21:19:08Z</cp:lastPrinted>
  <dcterms:created xsi:type="dcterms:W3CDTF">2012-12-11T20:36:24Z</dcterms:created>
  <dcterms:modified xsi:type="dcterms:W3CDTF">2024-11-07T18:14:34Z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